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3" sheetId="3" r:id="rId2"/>
  </sheet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<sst xmlns="http://schemas.openxmlformats.org/spreadsheetml/2006/main" count="159" uniqueCount="102">
  <si>
    <t xml:space="preserve">贵阳市住房和城乡建设局2022年事业单位公开招聘工作人员总成绩及进入体检人员名单        </t>
  </si>
  <si>
    <t>序号</t>
  </si>
  <si>
    <t>姓名</t>
  </si>
  <si>
    <t>准考证号</t>
  </si>
  <si>
    <t>报考单位及代码</t>
  </si>
  <si>
    <t>报考岗位及代码</t>
  </si>
  <si>
    <t>笔试成绩</t>
  </si>
  <si>
    <t>笔试成绩（百分制）</t>
  </si>
  <si>
    <t>笔试成绩60%(A类）</t>
  </si>
  <si>
    <t>笔试成绩30%（B类）</t>
  </si>
  <si>
    <t>专业测试成绩（笔试、试教）</t>
  </si>
  <si>
    <t>专业测试成绩40%</t>
  </si>
  <si>
    <t>笔试、专业测试总成绩</t>
  </si>
  <si>
    <t>面试成绩</t>
  </si>
  <si>
    <t>面试成绩40%（A类）</t>
  </si>
  <si>
    <t>面试成绩30%（B类）</t>
  </si>
  <si>
    <t>笔试、专业测试、面试总成绩</t>
  </si>
  <si>
    <t>综合排名</t>
  </si>
  <si>
    <t>是否进入体检</t>
  </si>
  <si>
    <t>备注</t>
  </si>
  <si>
    <t>王翔</t>
  </si>
  <si>
    <t>1152018702510</t>
  </si>
  <si>
    <t>201010052贵阳市城市建设档案馆</t>
  </si>
  <si>
    <r>
      <rPr>
        <sz val="10"/>
        <rFont val="宋体"/>
        <charset val="0"/>
      </rPr>
      <t>20101005201</t>
    </r>
    <r>
      <rPr>
        <sz val="10"/>
        <rFont val="宋体"/>
        <charset val="134"/>
      </rPr>
      <t>专业技术岗位</t>
    </r>
  </si>
  <si>
    <t>是</t>
  </si>
  <si>
    <t>邓亚京</t>
  </si>
  <si>
    <t>1152018703210</t>
  </si>
  <si>
    <r>
      <rPr>
        <sz val="10"/>
        <rFont val="宋体"/>
        <charset val="0"/>
      </rPr>
      <t>201010052</t>
    </r>
    <r>
      <rPr>
        <sz val="10"/>
        <rFont val="宋体"/>
        <charset val="134"/>
      </rPr>
      <t>贵阳市城市建设档案馆</t>
    </r>
  </si>
  <si>
    <t>杨怡恒</t>
  </si>
  <si>
    <t>1152018700419</t>
  </si>
  <si>
    <t>俞俊杰</t>
  </si>
  <si>
    <t>1152018701514</t>
  </si>
  <si>
    <t>201010053贵阳市城乡建设学校</t>
  </si>
  <si>
    <r>
      <rPr>
        <sz val="10"/>
        <rFont val="宋体"/>
        <charset val="0"/>
      </rPr>
      <t>20101005301</t>
    </r>
    <r>
      <rPr>
        <sz val="10"/>
        <rFont val="宋体"/>
        <charset val="134"/>
      </rPr>
      <t>专业技术岗位</t>
    </r>
  </si>
  <si>
    <t>姜成凯</t>
  </si>
  <si>
    <t>1152018703610</t>
  </si>
  <si>
    <t>陈祥文</t>
  </si>
  <si>
    <t>1152018700101</t>
  </si>
  <si>
    <t>面试缺考</t>
  </si>
  <si>
    <t>申学成</t>
  </si>
  <si>
    <t>1152018702211</t>
  </si>
  <si>
    <r>
      <rPr>
        <sz val="10"/>
        <rFont val="宋体"/>
        <charset val="0"/>
      </rPr>
      <t>20101005302</t>
    </r>
    <r>
      <rPr>
        <sz val="10"/>
        <rFont val="宋体"/>
        <charset val="134"/>
      </rPr>
      <t>专业技术岗位</t>
    </r>
  </si>
  <si>
    <t>陈艳</t>
  </si>
  <si>
    <t>1152018701414</t>
  </si>
  <si>
    <t>令狐宇嘉</t>
  </si>
  <si>
    <t>1152018701513</t>
  </si>
  <si>
    <t>杨育勤</t>
  </si>
  <si>
    <t>1152018702926</t>
  </si>
  <si>
    <r>
      <rPr>
        <sz val="10"/>
        <rFont val="宋体"/>
        <charset val="0"/>
      </rPr>
      <t>201010054</t>
    </r>
    <r>
      <rPr>
        <sz val="10"/>
        <rFont val="宋体"/>
        <charset val="134"/>
      </rPr>
      <t>贵阳市住房保障中心</t>
    </r>
  </si>
  <si>
    <r>
      <rPr>
        <sz val="10"/>
        <rFont val="宋体"/>
        <charset val="0"/>
      </rPr>
      <t>20101005401</t>
    </r>
    <r>
      <rPr>
        <sz val="10"/>
        <rFont val="宋体"/>
        <charset val="134"/>
      </rPr>
      <t>管理岗位</t>
    </r>
  </si>
  <si>
    <t>黄天宇</t>
  </si>
  <si>
    <t>1152018701225</t>
  </si>
  <si>
    <t>陈熙</t>
  </si>
  <si>
    <t>1152018703514</t>
  </si>
  <si>
    <t>201010054贵阳市住房保障中心</t>
  </si>
  <si>
    <t>李雪</t>
  </si>
  <si>
    <t>1152018700714</t>
  </si>
  <si>
    <r>
      <rPr>
        <sz val="10"/>
        <rFont val="宋体"/>
        <charset val="0"/>
      </rPr>
      <t>20101005402</t>
    </r>
    <r>
      <rPr>
        <sz val="10"/>
        <rFont val="宋体"/>
        <charset val="134"/>
      </rPr>
      <t>管理岗位</t>
    </r>
  </si>
  <si>
    <t>王庆</t>
  </si>
  <si>
    <t>1152018700320</t>
  </si>
  <si>
    <t>奚曼</t>
  </si>
  <si>
    <t>1152018703008</t>
  </si>
  <si>
    <t>张富荣</t>
  </si>
  <si>
    <t>1152018700830</t>
  </si>
  <si>
    <t>201010055贵阳市建设工程消防设计审查验收服务中心</t>
  </si>
  <si>
    <r>
      <rPr>
        <sz val="10"/>
        <rFont val="宋体"/>
        <charset val="0"/>
      </rPr>
      <t>20101005501</t>
    </r>
    <r>
      <rPr>
        <sz val="10"/>
        <rFont val="宋体"/>
        <charset val="134"/>
      </rPr>
      <t>专业技术岗位</t>
    </r>
  </si>
  <si>
    <t>刘超</t>
  </si>
  <si>
    <t>1152018702125</t>
  </si>
  <si>
    <t>龙直考</t>
  </si>
  <si>
    <t>1152018701602</t>
  </si>
  <si>
    <t>覃亦思尹</t>
  </si>
  <si>
    <t>1152018703010</t>
  </si>
  <si>
    <r>
      <rPr>
        <sz val="10"/>
        <rFont val="宋体"/>
        <charset val="0"/>
      </rPr>
      <t>20101005502</t>
    </r>
    <r>
      <rPr>
        <sz val="10"/>
        <rFont val="宋体"/>
        <charset val="134"/>
      </rPr>
      <t>专业技术岗位</t>
    </r>
  </si>
  <si>
    <t>周燕群</t>
  </si>
  <si>
    <t>1152018701801</t>
  </si>
  <si>
    <t>吴涛</t>
  </si>
  <si>
    <t>1152018700605</t>
  </si>
  <si>
    <r>
      <rPr>
        <sz val="10"/>
        <rFont val="宋体"/>
        <charset val="0"/>
      </rPr>
      <t>20101005503</t>
    </r>
    <r>
      <rPr>
        <sz val="10"/>
        <rFont val="宋体"/>
        <charset val="134"/>
      </rPr>
      <t>专业技术岗位</t>
    </r>
  </si>
  <si>
    <t>李睿宇</t>
  </si>
  <si>
    <t>1152018703426</t>
  </si>
  <si>
    <t>谢言琴</t>
  </si>
  <si>
    <t>1152018702210</t>
  </si>
  <si>
    <t>雷宇昕</t>
  </si>
  <si>
    <t>1152018703703</t>
  </si>
  <si>
    <r>
      <rPr>
        <sz val="10"/>
        <rFont val="宋体"/>
        <charset val="0"/>
      </rPr>
      <t>20101005504</t>
    </r>
    <r>
      <rPr>
        <sz val="10"/>
        <rFont val="宋体"/>
        <charset val="134"/>
      </rPr>
      <t>专业技术岗位</t>
    </r>
  </si>
  <si>
    <t>罗丽</t>
  </si>
  <si>
    <t>1152018703311</t>
  </si>
  <si>
    <t>刘梅</t>
  </si>
  <si>
    <t>1152018700716</t>
  </si>
  <si>
    <t>张旭波</t>
  </si>
  <si>
    <t>1152018701617</t>
  </si>
  <si>
    <r>
      <rPr>
        <sz val="10"/>
        <rFont val="宋体"/>
        <charset val="0"/>
      </rPr>
      <t>20101005505</t>
    </r>
    <r>
      <rPr>
        <sz val="10"/>
        <rFont val="宋体"/>
        <charset val="134"/>
      </rPr>
      <t>专业技术岗位</t>
    </r>
  </si>
  <si>
    <t>李佳申</t>
  </si>
  <si>
    <t>1152018703203</t>
  </si>
  <si>
    <t>周诗雨</t>
  </si>
  <si>
    <t>1152018701719</t>
  </si>
  <si>
    <t>201010056贵阳市装饰装修管理服务中心</t>
  </si>
  <si>
    <t>20101005601管理岗位</t>
  </si>
  <si>
    <t>王馨怡</t>
  </si>
  <si>
    <t>1152018701407</t>
  </si>
  <si>
    <t>周彰兴</t>
  </si>
  <si>
    <t>1152018703808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</si>
</sst>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2" borderId="8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3" fillId="29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wrapText="1"/>
    </xf>
    <xf numFmtId="176" fontId="0" fillId="3" borderId="0" xfId="0" applyNumberFormat="1" applyFill="1" applyAlignment="1">
      <alignment wrapText="1"/>
    </xf>
    <xf numFmtId="0" fontId="2" fillId="3" borderId="0" xfId="0" applyFont="1" applyFill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5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176" fontId="7" fillId="2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3"/>
  <sheetViews>
    <sheetView tabSelected="1" zoomScale="115" zoomScaleNormal="115" workbookViewId="0">
      <selection activeCell="A1" sqref="A1:S1"/>
    </sheetView>
  </sheetViews>
  <sheetFormatPr defaultColWidth="9" defaultRowHeight="13.5"/>
  <cols>
    <col min="1" max="1" width="7" style="5" customWidth="1"/>
    <col min="2" max="2" width="9" style="5"/>
    <col min="3" max="3" width="16.875" style="5" customWidth="1"/>
    <col min="4" max="4" width="26.5" style="5" customWidth="1"/>
    <col min="5" max="5" width="21.875" style="5" customWidth="1"/>
    <col min="6" max="6" width="14" style="5" customWidth="1"/>
    <col min="7" max="8" width="11.125" style="5" customWidth="1"/>
    <col min="9" max="9" width="9" style="5" customWidth="1"/>
    <col min="10" max="10" width="15.75" style="6" customWidth="1"/>
    <col min="11" max="11" width="11.875" style="5" customWidth="1"/>
    <col min="12" max="12" width="9" style="7" customWidth="1"/>
    <col min="13" max="16" width="9" style="7"/>
    <col min="17" max="18" width="9" style="5"/>
    <col min="19" max="19" width="16.75" style="8" customWidth="1"/>
    <col min="20" max="16384" width="9" style="5"/>
  </cols>
  <sheetData>
    <row r="1" ht="54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48" spans="1:1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31" t="s">
        <v>12</v>
      </c>
      <c r="M2" s="31" t="s">
        <v>13</v>
      </c>
      <c r="N2" s="31" t="s">
        <v>14</v>
      </c>
      <c r="O2" s="31" t="s">
        <v>15</v>
      </c>
      <c r="P2" s="31" t="s">
        <v>16</v>
      </c>
      <c r="Q2" s="10" t="s">
        <v>17</v>
      </c>
      <c r="R2" s="10" t="s">
        <v>18</v>
      </c>
      <c r="S2" s="10" t="s">
        <v>19</v>
      </c>
    </row>
    <row r="3" s="1" customFormat="1" ht="30" customHeight="1" spans="1:19">
      <c r="A3" s="11">
        <v>1</v>
      </c>
      <c r="B3" s="12" t="s">
        <v>20</v>
      </c>
      <c r="C3" s="13" t="s">
        <v>21</v>
      </c>
      <c r="D3" s="14" t="s">
        <v>22</v>
      </c>
      <c r="E3" s="14" t="s">
        <v>23</v>
      </c>
      <c r="F3" s="15">
        <v>193</v>
      </c>
      <c r="G3" s="16">
        <f t="shared" ref="G3:G11" si="0">F3/3</f>
        <v>64.3333333333333</v>
      </c>
      <c r="H3" s="16"/>
      <c r="I3" s="14">
        <f t="shared" ref="I3:I11" si="1">G3*0.3</f>
        <v>19.3</v>
      </c>
      <c r="J3" s="15">
        <v>76</v>
      </c>
      <c r="K3" s="32">
        <f t="shared" ref="K3:K11" si="2">J3*0.4</f>
        <v>30.4</v>
      </c>
      <c r="L3" s="32">
        <f t="shared" ref="L3:L11" si="3">I3+K3</f>
        <v>49.7</v>
      </c>
      <c r="M3" s="32">
        <v>80.4</v>
      </c>
      <c r="N3" s="32"/>
      <c r="O3" s="32">
        <f>M3*0.3</f>
        <v>24.12</v>
      </c>
      <c r="P3" s="32">
        <f>I3+K3+O3</f>
        <v>73.82</v>
      </c>
      <c r="Q3" s="11">
        <v>1</v>
      </c>
      <c r="R3" s="11" t="s">
        <v>24</v>
      </c>
      <c r="S3" s="11"/>
    </row>
    <row r="4" s="2" customFormat="1" ht="30" customHeight="1" spans="1:19">
      <c r="A4" s="17">
        <v>2</v>
      </c>
      <c r="B4" s="18" t="s">
        <v>25</v>
      </c>
      <c r="C4" s="19" t="s">
        <v>26</v>
      </c>
      <c r="D4" s="20" t="s">
        <v>27</v>
      </c>
      <c r="E4" s="20" t="s">
        <v>23</v>
      </c>
      <c r="F4" s="21">
        <v>201.5</v>
      </c>
      <c r="G4" s="22">
        <f t="shared" si="0"/>
        <v>67.1666666666667</v>
      </c>
      <c r="H4" s="22"/>
      <c r="I4" s="20">
        <f t="shared" si="1"/>
        <v>20.15</v>
      </c>
      <c r="J4" s="21">
        <v>66</v>
      </c>
      <c r="K4" s="33">
        <f t="shared" si="2"/>
        <v>26.4</v>
      </c>
      <c r="L4" s="33">
        <f t="shared" si="3"/>
        <v>46.55</v>
      </c>
      <c r="M4" s="33">
        <v>77.8</v>
      </c>
      <c r="N4" s="33"/>
      <c r="O4" s="33">
        <f>M4*0.3</f>
        <v>23.34</v>
      </c>
      <c r="P4" s="33">
        <f>I4+K4+O4</f>
        <v>69.89</v>
      </c>
      <c r="Q4" s="17">
        <v>2</v>
      </c>
      <c r="R4" s="17"/>
      <c r="S4" s="17"/>
    </row>
    <row r="5" s="2" customFormat="1" ht="30" customHeight="1" spans="1:19">
      <c r="A5" s="17">
        <v>3</v>
      </c>
      <c r="B5" s="18" t="s">
        <v>28</v>
      </c>
      <c r="C5" s="19" t="s">
        <v>29</v>
      </c>
      <c r="D5" s="20" t="s">
        <v>27</v>
      </c>
      <c r="E5" s="20" t="s">
        <v>23</v>
      </c>
      <c r="F5" s="21">
        <v>178.5</v>
      </c>
      <c r="G5" s="22">
        <f t="shared" si="0"/>
        <v>59.5</v>
      </c>
      <c r="H5" s="22"/>
      <c r="I5" s="20">
        <f t="shared" si="1"/>
        <v>17.85</v>
      </c>
      <c r="J5" s="21">
        <v>70</v>
      </c>
      <c r="K5" s="33">
        <f t="shared" si="2"/>
        <v>28</v>
      </c>
      <c r="L5" s="33">
        <f t="shared" si="3"/>
        <v>45.85</v>
      </c>
      <c r="M5" s="33">
        <v>77.8</v>
      </c>
      <c r="N5" s="33"/>
      <c r="O5" s="33">
        <f>M5*0.3</f>
        <v>23.34</v>
      </c>
      <c r="P5" s="33">
        <f>I5+K5+O5</f>
        <v>69.19</v>
      </c>
      <c r="Q5" s="17">
        <v>3</v>
      </c>
      <c r="R5" s="17"/>
      <c r="S5" s="17"/>
    </row>
    <row r="6" s="1" customFormat="1" ht="30" customHeight="1" spans="1:19">
      <c r="A6" s="11">
        <v>5</v>
      </c>
      <c r="B6" s="23" t="s">
        <v>30</v>
      </c>
      <c r="C6" s="24" t="s">
        <v>31</v>
      </c>
      <c r="D6" s="23" t="s">
        <v>32</v>
      </c>
      <c r="E6" s="24" t="s">
        <v>33</v>
      </c>
      <c r="F6" s="24">
        <v>187</v>
      </c>
      <c r="G6" s="16">
        <f t="shared" si="0"/>
        <v>62.3333333333333</v>
      </c>
      <c r="H6" s="16"/>
      <c r="I6" s="14">
        <f t="shared" si="1"/>
        <v>18.7</v>
      </c>
      <c r="J6" s="24">
        <v>90</v>
      </c>
      <c r="K6" s="32">
        <f t="shared" si="2"/>
        <v>36</v>
      </c>
      <c r="L6" s="32">
        <f t="shared" si="3"/>
        <v>54.7</v>
      </c>
      <c r="M6" s="32">
        <v>81.2</v>
      </c>
      <c r="N6" s="32"/>
      <c r="O6" s="32">
        <f>M6*0.3</f>
        <v>24.36</v>
      </c>
      <c r="P6" s="32">
        <f>I6+K6+O6</f>
        <v>79.06</v>
      </c>
      <c r="Q6" s="11">
        <v>1</v>
      </c>
      <c r="R6" s="11" t="s">
        <v>24</v>
      </c>
      <c r="S6" s="11"/>
    </row>
    <row r="7" s="2" customFormat="1" ht="30" customHeight="1" spans="1:19">
      <c r="A7" s="17">
        <v>6</v>
      </c>
      <c r="B7" s="25" t="s">
        <v>34</v>
      </c>
      <c r="C7" s="26" t="s">
        <v>35</v>
      </c>
      <c r="D7" s="25" t="s">
        <v>32</v>
      </c>
      <c r="E7" s="26" t="s">
        <v>33</v>
      </c>
      <c r="F7" s="26">
        <v>212.5</v>
      </c>
      <c r="G7" s="22">
        <f t="shared" si="0"/>
        <v>70.8333333333333</v>
      </c>
      <c r="H7" s="22"/>
      <c r="I7" s="20">
        <f t="shared" si="1"/>
        <v>21.25</v>
      </c>
      <c r="J7" s="26">
        <v>81.6</v>
      </c>
      <c r="K7" s="33">
        <f t="shared" si="2"/>
        <v>32.64</v>
      </c>
      <c r="L7" s="33">
        <f t="shared" si="3"/>
        <v>53.89</v>
      </c>
      <c r="M7" s="33">
        <v>75.6</v>
      </c>
      <c r="N7" s="33"/>
      <c r="O7" s="33">
        <f>M7*0.3</f>
        <v>22.68</v>
      </c>
      <c r="P7" s="33">
        <f>I7+K7+O7</f>
        <v>76.57</v>
      </c>
      <c r="Q7" s="17">
        <v>2</v>
      </c>
      <c r="R7" s="17"/>
      <c r="S7" s="17"/>
    </row>
    <row r="8" s="2" customFormat="1" ht="30" customHeight="1" spans="1:19">
      <c r="A8" s="17">
        <v>4</v>
      </c>
      <c r="B8" s="25" t="s">
        <v>36</v>
      </c>
      <c r="C8" s="26" t="s">
        <v>37</v>
      </c>
      <c r="D8" s="25" t="s">
        <v>32</v>
      </c>
      <c r="E8" s="26" t="s">
        <v>33</v>
      </c>
      <c r="F8" s="26">
        <v>193.5</v>
      </c>
      <c r="G8" s="22">
        <f t="shared" si="0"/>
        <v>64.5</v>
      </c>
      <c r="H8" s="22"/>
      <c r="I8" s="20">
        <f t="shared" si="1"/>
        <v>19.35</v>
      </c>
      <c r="J8" s="26">
        <v>91.2</v>
      </c>
      <c r="K8" s="33">
        <f t="shared" si="2"/>
        <v>36.48</v>
      </c>
      <c r="L8" s="33">
        <f t="shared" si="3"/>
        <v>55.83</v>
      </c>
      <c r="M8" s="33"/>
      <c r="N8" s="33"/>
      <c r="O8" s="33"/>
      <c r="P8" s="33"/>
      <c r="Q8" s="17"/>
      <c r="R8" s="17"/>
      <c r="S8" s="17" t="s">
        <v>38</v>
      </c>
    </row>
    <row r="9" s="1" customFormat="1" ht="30" customHeight="1" spans="1:19">
      <c r="A9" s="11">
        <v>7</v>
      </c>
      <c r="B9" s="23" t="s">
        <v>39</v>
      </c>
      <c r="C9" s="24" t="s">
        <v>40</v>
      </c>
      <c r="D9" s="23" t="s">
        <v>32</v>
      </c>
      <c r="E9" s="24" t="s">
        <v>41</v>
      </c>
      <c r="F9" s="24">
        <v>209</v>
      </c>
      <c r="G9" s="16">
        <f t="shared" si="0"/>
        <v>69.6666666666667</v>
      </c>
      <c r="H9" s="16"/>
      <c r="I9" s="14">
        <f t="shared" si="1"/>
        <v>20.9</v>
      </c>
      <c r="J9" s="24">
        <v>88.4</v>
      </c>
      <c r="K9" s="32">
        <f t="shared" si="2"/>
        <v>35.36</v>
      </c>
      <c r="L9" s="32">
        <f t="shared" si="3"/>
        <v>56.26</v>
      </c>
      <c r="M9" s="32">
        <v>80.2</v>
      </c>
      <c r="N9" s="32"/>
      <c r="O9" s="32">
        <f>M9*0.3</f>
        <v>24.06</v>
      </c>
      <c r="P9" s="32">
        <f>I9+K9+O9</f>
        <v>80.32</v>
      </c>
      <c r="Q9" s="11">
        <v>1</v>
      </c>
      <c r="R9" s="11" t="s">
        <v>24</v>
      </c>
      <c r="S9" s="11"/>
    </row>
    <row r="10" s="2" customFormat="1" ht="30" customHeight="1" spans="1:19">
      <c r="A10" s="17">
        <v>9</v>
      </c>
      <c r="B10" s="25" t="s">
        <v>42</v>
      </c>
      <c r="C10" s="26" t="s">
        <v>43</v>
      </c>
      <c r="D10" s="25" t="s">
        <v>32</v>
      </c>
      <c r="E10" s="26" t="s">
        <v>41</v>
      </c>
      <c r="F10" s="26">
        <v>198.5</v>
      </c>
      <c r="G10" s="22">
        <f t="shared" si="0"/>
        <v>66.1666666666667</v>
      </c>
      <c r="H10" s="22"/>
      <c r="I10" s="20">
        <f t="shared" si="1"/>
        <v>19.85</v>
      </c>
      <c r="J10" s="26">
        <v>90.4</v>
      </c>
      <c r="K10" s="33">
        <f t="shared" si="2"/>
        <v>36.16</v>
      </c>
      <c r="L10" s="33">
        <f t="shared" si="3"/>
        <v>56.01</v>
      </c>
      <c r="M10" s="33">
        <v>78.8</v>
      </c>
      <c r="N10" s="33"/>
      <c r="O10" s="33">
        <f>M10*0.3</f>
        <v>23.64</v>
      </c>
      <c r="P10" s="33">
        <f>I10+K10+O10</f>
        <v>79.65</v>
      </c>
      <c r="Q10" s="17">
        <v>2</v>
      </c>
      <c r="R10" s="17"/>
      <c r="S10" s="17"/>
    </row>
    <row r="11" s="2" customFormat="1" ht="30" customHeight="1" spans="1:19">
      <c r="A11" s="17">
        <v>8</v>
      </c>
      <c r="B11" s="25" t="s">
        <v>44</v>
      </c>
      <c r="C11" s="26" t="s">
        <v>45</v>
      </c>
      <c r="D11" s="25" t="s">
        <v>32</v>
      </c>
      <c r="E11" s="26" t="s">
        <v>41</v>
      </c>
      <c r="F11" s="26">
        <v>210</v>
      </c>
      <c r="G11" s="22">
        <f t="shared" si="0"/>
        <v>70</v>
      </c>
      <c r="H11" s="22"/>
      <c r="I11" s="20">
        <f t="shared" si="1"/>
        <v>21</v>
      </c>
      <c r="J11" s="26">
        <v>88</v>
      </c>
      <c r="K11" s="33">
        <f t="shared" si="2"/>
        <v>35.2</v>
      </c>
      <c r="L11" s="33">
        <f t="shared" si="3"/>
        <v>56.2</v>
      </c>
      <c r="M11" s="33">
        <v>77.2</v>
      </c>
      <c r="N11" s="33"/>
      <c r="O11" s="33">
        <f>M11*0.3</f>
        <v>23.16</v>
      </c>
      <c r="P11" s="33">
        <f>I11+K11+O11</f>
        <v>79.36</v>
      </c>
      <c r="Q11" s="17">
        <v>3</v>
      </c>
      <c r="R11" s="17"/>
      <c r="S11" s="17"/>
    </row>
    <row r="12" s="3" customFormat="1" ht="30" customHeight="1" spans="1:19">
      <c r="A12" s="12">
        <v>10</v>
      </c>
      <c r="B12" s="14" t="s">
        <v>46</v>
      </c>
      <c r="C12" s="14" t="s">
        <v>47</v>
      </c>
      <c r="D12" s="14" t="s">
        <v>48</v>
      </c>
      <c r="E12" s="14" t="s">
        <v>49</v>
      </c>
      <c r="F12" s="14">
        <v>190.5</v>
      </c>
      <c r="G12" s="27">
        <f t="shared" ref="G12:G33" si="4">F12/3</f>
        <v>63.5</v>
      </c>
      <c r="H12" s="27">
        <f t="shared" ref="H12:H17" si="5">G12*0.6</f>
        <v>38.1</v>
      </c>
      <c r="I12" s="14"/>
      <c r="J12" s="15"/>
      <c r="K12" s="29"/>
      <c r="L12" s="29"/>
      <c r="M12" s="29">
        <v>76.8</v>
      </c>
      <c r="N12" s="29">
        <f t="shared" ref="N12:N17" si="6">M12*0.4</f>
        <v>30.72</v>
      </c>
      <c r="O12" s="29"/>
      <c r="P12" s="32">
        <f t="shared" ref="P12:P17" si="7">H12+N12</f>
        <v>68.82</v>
      </c>
      <c r="Q12" s="12">
        <v>1</v>
      </c>
      <c r="R12" s="12" t="s">
        <v>24</v>
      </c>
      <c r="S12" s="12"/>
    </row>
    <row r="13" s="4" customFormat="1" ht="30" customHeight="1" spans="1:19">
      <c r="A13" s="18">
        <v>11</v>
      </c>
      <c r="B13" s="20" t="s">
        <v>50</v>
      </c>
      <c r="C13" s="20" t="s">
        <v>51</v>
      </c>
      <c r="D13" s="20" t="s">
        <v>48</v>
      </c>
      <c r="E13" s="20" t="s">
        <v>49</v>
      </c>
      <c r="F13" s="20">
        <v>178.5</v>
      </c>
      <c r="G13" s="28">
        <f t="shared" si="4"/>
        <v>59.5</v>
      </c>
      <c r="H13" s="28">
        <f t="shared" si="5"/>
        <v>35.7</v>
      </c>
      <c r="I13" s="20"/>
      <c r="J13" s="21"/>
      <c r="K13" s="30"/>
      <c r="L13" s="30"/>
      <c r="M13" s="30">
        <v>81.2</v>
      </c>
      <c r="N13" s="30">
        <f t="shared" si="6"/>
        <v>32.48</v>
      </c>
      <c r="O13" s="30"/>
      <c r="P13" s="33">
        <f t="shared" si="7"/>
        <v>68.18</v>
      </c>
      <c r="Q13" s="18">
        <v>2</v>
      </c>
      <c r="R13" s="18"/>
      <c r="S13" s="18"/>
    </row>
    <row r="14" s="4" customFormat="1" ht="30" customHeight="1" spans="1:19">
      <c r="A14" s="18">
        <v>12</v>
      </c>
      <c r="B14" s="20" t="s">
        <v>52</v>
      </c>
      <c r="C14" s="20" t="s">
        <v>53</v>
      </c>
      <c r="D14" s="20" t="s">
        <v>54</v>
      </c>
      <c r="E14" s="20" t="s">
        <v>49</v>
      </c>
      <c r="F14" s="20">
        <v>165</v>
      </c>
      <c r="G14" s="28">
        <f t="shared" si="4"/>
        <v>55</v>
      </c>
      <c r="H14" s="28">
        <f t="shared" si="5"/>
        <v>33</v>
      </c>
      <c r="I14" s="20"/>
      <c r="J14" s="21"/>
      <c r="K14" s="30"/>
      <c r="L14" s="30"/>
      <c r="M14" s="30">
        <v>77.2</v>
      </c>
      <c r="N14" s="30">
        <f t="shared" si="6"/>
        <v>30.88</v>
      </c>
      <c r="O14" s="30"/>
      <c r="P14" s="33">
        <f t="shared" si="7"/>
        <v>63.88</v>
      </c>
      <c r="Q14" s="18">
        <v>3</v>
      </c>
      <c r="R14" s="18"/>
      <c r="S14" s="18"/>
    </row>
    <row r="15" s="3" customFormat="1" ht="30" customHeight="1" spans="1:19">
      <c r="A15" s="12">
        <v>13</v>
      </c>
      <c r="B15" s="14" t="s">
        <v>55</v>
      </c>
      <c r="C15" s="14" t="s">
        <v>56</v>
      </c>
      <c r="D15" s="14" t="s">
        <v>48</v>
      </c>
      <c r="E15" s="14" t="s">
        <v>57</v>
      </c>
      <c r="F15" s="14">
        <v>202.5</v>
      </c>
      <c r="G15" s="27">
        <f t="shared" si="4"/>
        <v>67.5</v>
      </c>
      <c r="H15" s="27">
        <f t="shared" si="5"/>
        <v>40.5</v>
      </c>
      <c r="I15" s="14"/>
      <c r="J15" s="15"/>
      <c r="K15" s="29"/>
      <c r="L15" s="29"/>
      <c r="M15" s="29">
        <v>78.2</v>
      </c>
      <c r="N15" s="29">
        <f t="shared" si="6"/>
        <v>31.28</v>
      </c>
      <c r="O15" s="29"/>
      <c r="P15" s="32">
        <f t="shared" si="7"/>
        <v>71.78</v>
      </c>
      <c r="Q15" s="12">
        <v>1</v>
      </c>
      <c r="R15" s="12" t="s">
        <v>24</v>
      </c>
      <c r="S15" s="12"/>
    </row>
    <row r="16" s="4" customFormat="1" ht="30" customHeight="1" spans="1:19">
      <c r="A16" s="18">
        <v>14</v>
      </c>
      <c r="B16" s="20" t="s">
        <v>58</v>
      </c>
      <c r="C16" s="20" t="s">
        <v>59</v>
      </c>
      <c r="D16" s="20" t="s">
        <v>48</v>
      </c>
      <c r="E16" s="20" t="s">
        <v>57</v>
      </c>
      <c r="F16" s="20">
        <v>194</v>
      </c>
      <c r="G16" s="28">
        <f t="shared" si="4"/>
        <v>64.6666666666667</v>
      </c>
      <c r="H16" s="28">
        <f t="shared" si="5"/>
        <v>38.8</v>
      </c>
      <c r="I16" s="20"/>
      <c r="J16" s="21"/>
      <c r="K16" s="30"/>
      <c r="L16" s="30"/>
      <c r="M16" s="30">
        <v>78.8</v>
      </c>
      <c r="N16" s="30">
        <f t="shared" si="6"/>
        <v>31.52</v>
      </c>
      <c r="O16" s="30"/>
      <c r="P16" s="33">
        <f t="shared" si="7"/>
        <v>70.32</v>
      </c>
      <c r="Q16" s="18">
        <v>2</v>
      </c>
      <c r="R16" s="18"/>
      <c r="S16" s="18"/>
    </row>
    <row r="17" s="4" customFormat="1" ht="30" customHeight="1" spans="1:19">
      <c r="A17" s="18">
        <v>15</v>
      </c>
      <c r="B17" s="20" t="s">
        <v>60</v>
      </c>
      <c r="C17" s="20" t="s">
        <v>61</v>
      </c>
      <c r="D17" s="20" t="s">
        <v>48</v>
      </c>
      <c r="E17" s="20" t="s">
        <v>57</v>
      </c>
      <c r="F17" s="20">
        <v>191.5</v>
      </c>
      <c r="G17" s="28">
        <f t="shared" si="4"/>
        <v>63.8333333333333</v>
      </c>
      <c r="H17" s="28">
        <f t="shared" si="5"/>
        <v>38.3</v>
      </c>
      <c r="I17" s="20"/>
      <c r="J17" s="21"/>
      <c r="K17" s="30"/>
      <c r="L17" s="30"/>
      <c r="M17" s="30">
        <v>77.4</v>
      </c>
      <c r="N17" s="30">
        <f t="shared" si="6"/>
        <v>30.96</v>
      </c>
      <c r="O17" s="30"/>
      <c r="P17" s="33">
        <f t="shared" si="7"/>
        <v>69.26</v>
      </c>
      <c r="Q17" s="18">
        <v>3</v>
      </c>
      <c r="R17" s="18"/>
      <c r="S17" s="18"/>
    </row>
    <row r="18" s="1" customFormat="1" ht="30" customHeight="1" spans="1:19">
      <c r="A18" s="11">
        <v>16</v>
      </c>
      <c r="B18" s="12" t="s">
        <v>62</v>
      </c>
      <c r="C18" s="14" t="s">
        <v>63</v>
      </c>
      <c r="D18" s="12" t="s">
        <v>64</v>
      </c>
      <c r="E18" s="24" t="s">
        <v>65</v>
      </c>
      <c r="F18" s="24">
        <v>217</v>
      </c>
      <c r="G18" s="16">
        <f t="shared" si="4"/>
        <v>72.3333333333333</v>
      </c>
      <c r="H18" s="16"/>
      <c r="I18" s="14">
        <f t="shared" ref="I18:I30" si="8">G18*0.3</f>
        <v>21.7</v>
      </c>
      <c r="J18" s="14">
        <v>72</v>
      </c>
      <c r="K18" s="32">
        <f t="shared" ref="K18:K30" si="9">J18*0.4</f>
        <v>28.8</v>
      </c>
      <c r="L18" s="32">
        <f t="shared" ref="L18:L30" si="10">I18+K18</f>
        <v>50.5</v>
      </c>
      <c r="M18" s="32">
        <v>78</v>
      </c>
      <c r="N18" s="32"/>
      <c r="O18" s="32">
        <f>M18*0.3</f>
        <v>23.4</v>
      </c>
      <c r="P18" s="32">
        <f>I18+K18+O18</f>
        <v>73.9</v>
      </c>
      <c r="Q18" s="11">
        <v>1</v>
      </c>
      <c r="R18" s="11" t="s">
        <v>24</v>
      </c>
      <c r="S18" s="11"/>
    </row>
    <row r="19" s="2" customFormat="1" ht="30" customHeight="1" spans="1:19">
      <c r="A19" s="17">
        <v>17</v>
      </c>
      <c r="B19" s="18" t="s">
        <v>66</v>
      </c>
      <c r="C19" s="20" t="s">
        <v>67</v>
      </c>
      <c r="D19" s="18" t="s">
        <v>64</v>
      </c>
      <c r="E19" s="26" t="s">
        <v>65</v>
      </c>
      <c r="F19" s="26">
        <v>192.5</v>
      </c>
      <c r="G19" s="22">
        <f t="shared" si="4"/>
        <v>64.1666666666667</v>
      </c>
      <c r="H19" s="22"/>
      <c r="I19" s="20">
        <f t="shared" si="8"/>
        <v>19.25</v>
      </c>
      <c r="J19" s="20">
        <v>61</v>
      </c>
      <c r="K19" s="33">
        <f t="shared" si="9"/>
        <v>24.4</v>
      </c>
      <c r="L19" s="33">
        <f t="shared" si="10"/>
        <v>43.65</v>
      </c>
      <c r="M19" s="33">
        <v>80.2</v>
      </c>
      <c r="N19" s="33"/>
      <c r="O19" s="33">
        <f>M19*0.3</f>
        <v>24.06</v>
      </c>
      <c r="P19" s="33">
        <f>I19+K19+O19</f>
        <v>67.71</v>
      </c>
      <c r="Q19" s="17">
        <v>2</v>
      </c>
      <c r="R19" s="17"/>
      <c r="S19" s="17"/>
    </row>
    <row r="20" s="2" customFormat="1" ht="30" customHeight="1" spans="1:19">
      <c r="A20" s="17">
        <v>18</v>
      </c>
      <c r="B20" s="18" t="s">
        <v>68</v>
      </c>
      <c r="C20" s="20" t="s">
        <v>69</v>
      </c>
      <c r="D20" s="18" t="s">
        <v>64</v>
      </c>
      <c r="E20" s="26" t="s">
        <v>65</v>
      </c>
      <c r="F20" s="26">
        <v>181</v>
      </c>
      <c r="G20" s="22">
        <f t="shared" si="4"/>
        <v>60.3333333333333</v>
      </c>
      <c r="H20" s="22"/>
      <c r="I20" s="20">
        <f t="shared" si="8"/>
        <v>18.1</v>
      </c>
      <c r="J20" s="20">
        <v>60</v>
      </c>
      <c r="K20" s="33">
        <f t="shared" si="9"/>
        <v>24</v>
      </c>
      <c r="L20" s="33">
        <f t="shared" si="10"/>
        <v>42.1</v>
      </c>
      <c r="M20" s="33"/>
      <c r="N20" s="33"/>
      <c r="O20" s="33"/>
      <c r="P20" s="33"/>
      <c r="Q20" s="17"/>
      <c r="R20" s="17"/>
      <c r="S20" s="17" t="s">
        <v>38</v>
      </c>
    </row>
    <row r="21" s="1" customFormat="1" ht="30" customHeight="1" spans="1:19">
      <c r="A21" s="11">
        <v>19</v>
      </c>
      <c r="B21" s="12" t="s">
        <v>70</v>
      </c>
      <c r="C21" s="14" t="s">
        <v>71</v>
      </c>
      <c r="D21" s="12" t="s">
        <v>64</v>
      </c>
      <c r="E21" s="24" t="s">
        <v>72</v>
      </c>
      <c r="F21" s="24">
        <v>183</v>
      </c>
      <c r="G21" s="16">
        <f t="shared" si="4"/>
        <v>61</v>
      </c>
      <c r="H21" s="16"/>
      <c r="I21" s="14">
        <f t="shared" si="8"/>
        <v>18.3</v>
      </c>
      <c r="J21" s="14">
        <v>69</v>
      </c>
      <c r="K21" s="32">
        <f t="shared" si="9"/>
        <v>27.6</v>
      </c>
      <c r="L21" s="32">
        <f t="shared" si="10"/>
        <v>45.9</v>
      </c>
      <c r="M21" s="32">
        <v>77.2</v>
      </c>
      <c r="N21" s="32"/>
      <c r="O21" s="32">
        <f>M21*0.3</f>
        <v>23.16</v>
      </c>
      <c r="P21" s="32">
        <f t="shared" ref="P21:P29" si="11">I21+K21+O21</f>
        <v>69.06</v>
      </c>
      <c r="Q21" s="11">
        <v>1</v>
      </c>
      <c r="R21" s="11" t="s">
        <v>24</v>
      </c>
      <c r="S21" s="11"/>
    </row>
    <row r="22" s="2" customFormat="1" ht="30" customHeight="1" spans="1:19">
      <c r="A22" s="17">
        <v>20</v>
      </c>
      <c r="B22" s="18" t="s">
        <v>73</v>
      </c>
      <c r="C22" s="20" t="s">
        <v>74</v>
      </c>
      <c r="D22" s="18" t="s">
        <v>64</v>
      </c>
      <c r="E22" s="26" t="s">
        <v>72</v>
      </c>
      <c r="F22" s="26">
        <v>184.5</v>
      </c>
      <c r="G22" s="22">
        <f t="shared" si="4"/>
        <v>61.5</v>
      </c>
      <c r="H22" s="22"/>
      <c r="I22" s="20">
        <f t="shared" si="8"/>
        <v>18.45</v>
      </c>
      <c r="J22" s="20">
        <v>60</v>
      </c>
      <c r="K22" s="33">
        <f t="shared" si="9"/>
        <v>24</v>
      </c>
      <c r="L22" s="33">
        <f t="shared" si="10"/>
        <v>42.45</v>
      </c>
      <c r="M22" s="33">
        <v>78.8</v>
      </c>
      <c r="N22" s="33"/>
      <c r="O22" s="33">
        <f>M22*0.3</f>
        <v>23.64</v>
      </c>
      <c r="P22" s="33">
        <f t="shared" si="11"/>
        <v>66.09</v>
      </c>
      <c r="Q22" s="17">
        <v>2</v>
      </c>
      <c r="R22" s="17"/>
      <c r="S22" s="17"/>
    </row>
    <row r="23" s="1" customFormat="1" ht="30" customHeight="1" spans="1:19">
      <c r="A23" s="11">
        <v>22</v>
      </c>
      <c r="B23" s="12" t="s">
        <v>75</v>
      </c>
      <c r="C23" s="14" t="s">
        <v>76</v>
      </c>
      <c r="D23" s="12" t="s">
        <v>64</v>
      </c>
      <c r="E23" s="24" t="s">
        <v>77</v>
      </c>
      <c r="F23" s="24">
        <v>171.5</v>
      </c>
      <c r="G23" s="16">
        <f t="shared" si="4"/>
        <v>57.1666666666667</v>
      </c>
      <c r="H23" s="16"/>
      <c r="I23" s="14">
        <f t="shared" si="8"/>
        <v>17.15</v>
      </c>
      <c r="J23" s="14">
        <v>68</v>
      </c>
      <c r="K23" s="32">
        <f t="shared" si="9"/>
        <v>27.2</v>
      </c>
      <c r="L23" s="32">
        <f t="shared" si="10"/>
        <v>44.35</v>
      </c>
      <c r="M23" s="32">
        <v>80.2</v>
      </c>
      <c r="N23" s="32"/>
      <c r="O23" s="32">
        <f>M23*0.3</f>
        <v>24.06</v>
      </c>
      <c r="P23" s="32">
        <f t="shared" si="11"/>
        <v>68.41</v>
      </c>
      <c r="Q23" s="11">
        <v>1</v>
      </c>
      <c r="R23" s="11" t="s">
        <v>24</v>
      </c>
      <c r="S23" s="11"/>
    </row>
    <row r="24" s="2" customFormat="1" ht="30" customHeight="1" spans="1:19">
      <c r="A24" s="17">
        <v>21</v>
      </c>
      <c r="B24" s="18" t="s">
        <v>78</v>
      </c>
      <c r="C24" s="20" t="s">
        <v>79</v>
      </c>
      <c r="D24" s="18" t="s">
        <v>64</v>
      </c>
      <c r="E24" s="26" t="s">
        <v>77</v>
      </c>
      <c r="F24" s="26">
        <v>185</v>
      </c>
      <c r="G24" s="22">
        <f t="shared" si="4"/>
        <v>61.6666666666667</v>
      </c>
      <c r="H24" s="22"/>
      <c r="I24" s="20">
        <f t="shared" si="8"/>
        <v>18.5</v>
      </c>
      <c r="J24" s="20">
        <v>66</v>
      </c>
      <c r="K24" s="33">
        <f t="shared" si="9"/>
        <v>26.4</v>
      </c>
      <c r="L24" s="33">
        <f t="shared" si="10"/>
        <v>44.9</v>
      </c>
      <c r="M24" s="33">
        <v>78</v>
      </c>
      <c r="N24" s="33"/>
      <c r="O24" s="33">
        <f>M24*0.3</f>
        <v>23.4</v>
      </c>
      <c r="P24" s="33">
        <f t="shared" si="11"/>
        <v>68.3</v>
      </c>
      <c r="Q24" s="17">
        <v>2</v>
      </c>
      <c r="R24" s="17"/>
      <c r="S24" s="17"/>
    </row>
    <row r="25" s="2" customFormat="1" ht="30" customHeight="1" spans="1:19">
      <c r="A25" s="17">
        <v>23</v>
      </c>
      <c r="B25" s="18" t="s">
        <v>80</v>
      </c>
      <c r="C25" s="20" t="s">
        <v>81</v>
      </c>
      <c r="D25" s="18" t="s">
        <v>64</v>
      </c>
      <c r="E25" s="26" t="s">
        <v>77</v>
      </c>
      <c r="F25" s="26">
        <v>172.5</v>
      </c>
      <c r="G25" s="22">
        <f t="shared" si="4"/>
        <v>57.5</v>
      </c>
      <c r="H25" s="22"/>
      <c r="I25" s="20">
        <f t="shared" si="8"/>
        <v>17.25</v>
      </c>
      <c r="J25" s="20">
        <v>63</v>
      </c>
      <c r="K25" s="33">
        <f t="shared" si="9"/>
        <v>25.2</v>
      </c>
      <c r="L25" s="33">
        <f t="shared" si="10"/>
        <v>42.45</v>
      </c>
      <c r="M25" s="33">
        <v>76.8</v>
      </c>
      <c r="N25" s="33"/>
      <c r="O25" s="33">
        <f t="shared" ref="O24:O30" si="12">M25*0.3</f>
        <v>23.04</v>
      </c>
      <c r="P25" s="33">
        <f t="shared" si="11"/>
        <v>65.49</v>
      </c>
      <c r="Q25" s="17">
        <v>3</v>
      </c>
      <c r="R25" s="17"/>
      <c r="S25" s="17"/>
    </row>
    <row r="26" s="1" customFormat="1" ht="30" customHeight="1" spans="1:19">
      <c r="A26" s="11">
        <v>24</v>
      </c>
      <c r="B26" s="12" t="s">
        <v>82</v>
      </c>
      <c r="C26" s="14" t="s">
        <v>83</v>
      </c>
      <c r="D26" s="12" t="s">
        <v>64</v>
      </c>
      <c r="E26" s="24" t="s">
        <v>84</v>
      </c>
      <c r="F26" s="24">
        <v>224</v>
      </c>
      <c r="G26" s="16">
        <f t="shared" si="4"/>
        <v>74.6666666666667</v>
      </c>
      <c r="H26" s="16"/>
      <c r="I26" s="14">
        <f t="shared" si="8"/>
        <v>22.4</v>
      </c>
      <c r="J26" s="14">
        <v>81</v>
      </c>
      <c r="K26" s="32">
        <f t="shared" si="9"/>
        <v>32.4</v>
      </c>
      <c r="L26" s="32">
        <f t="shared" si="10"/>
        <v>54.8</v>
      </c>
      <c r="M26" s="32">
        <v>82.6</v>
      </c>
      <c r="N26" s="32"/>
      <c r="O26" s="32">
        <f t="shared" si="12"/>
        <v>24.78</v>
      </c>
      <c r="P26" s="32">
        <f t="shared" si="11"/>
        <v>79.58</v>
      </c>
      <c r="Q26" s="11">
        <v>1</v>
      </c>
      <c r="R26" s="11" t="s">
        <v>24</v>
      </c>
      <c r="S26" s="11"/>
    </row>
    <row r="27" s="2" customFormat="1" ht="30" customHeight="1" spans="1:19">
      <c r="A27" s="17">
        <v>25</v>
      </c>
      <c r="B27" s="18" t="s">
        <v>85</v>
      </c>
      <c r="C27" s="20" t="s">
        <v>86</v>
      </c>
      <c r="D27" s="18" t="s">
        <v>64</v>
      </c>
      <c r="E27" s="26" t="s">
        <v>84</v>
      </c>
      <c r="F27" s="26">
        <v>195</v>
      </c>
      <c r="G27" s="22">
        <f t="shared" si="4"/>
        <v>65</v>
      </c>
      <c r="H27" s="22"/>
      <c r="I27" s="20">
        <f t="shared" si="8"/>
        <v>19.5</v>
      </c>
      <c r="J27" s="20">
        <v>86</v>
      </c>
      <c r="K27" s="33">
        <f t="shared" si="9"/>
        <v>34.4</v>
      </c>
      <c r="L27" s="33">
        <f t="shared" si="10"/>
        <v>53.9</v>
      </c>
      <c r="M27" s="33">
        <v>78.2</v>
      </c>
      <c r="N27" s="33"/>
      <c r="O27" s="33">
        <f t="shared" si="12"/>
        <v>23.46</v>
      </c>
      <c r="P27" s="33">
        <f t="shared" si="11"/>
        <v>77.36</v>
      </c>
      <c r="Q27" s="17">
        <v>2</v>
      </c>
      <c r="R27" s="17"/>
      <c r="S27" s="17"/>
    </row>
    <row r="28" s="2" customFormat="1" ht="30" customHeight="1" spans="1:19">
      <c r="A28" s="17">
        <v>26</v>
      </c>
      <c r="B28" s="18" t="s">
        <v>87</v>
      </c>
      <c r="C28" s="20" t="s">
        <v>88</v>
      </c>
      <c r="D28" s="18" t="s">
        <v>64</v>
      </c>
      <c r="E28" s="26" t="s">
        <v>84</v>
      </c>
      <c r="F28" s="26">
        <v>188.5</v>
      </c>
      <c r="G28" s="22">
        <f t="shared" si="4"/>
        <v>62.8333333333333</v>
      </c>
      <c r="H28" s="22"/>
      <c r="I28" s="20">
        <f t="shared" si="8"/>
        <v>18.85</v>
      </c>
      <c r="J28" s="20">
        <v>83</v>
      </c>
      <c r="K28" s="33">
        <f t="shared" si="9"/>
        <v>33.2</v>
      </c>
      <c r="L28" s="33">
        <f t="shared" si="10"/>
        <v>52.05</v>
      </c>
      <c r="M28" s="33">
        <v>76.6</v>
      </c>
      <c r="N28" s="33"/>
      <c r="O28" s="33">
        <f t="shared" si="12"/>
        <v>22.98</v>
      </c>
      <c r="P28" s="33">
        <f t="shared" si="11"/>
        <v>75.03</v>
      </c>
      <c r="Q28" s="17">
        <v>3</v>
      </c>
      <c r="R28" s="17"/>
      <c r="S28" s="17"/>
    </row>
    <row r="29" s="1" customFormat="1" ht="30" customHeight="1" spans="1:19">
      <c r="A29" s="11">
        <v>27</v>
      </c>
      <c r="B29" s="12" t="s">
        <v>89</v>
      </c>
      <c r="C29" s="14" t="s">
        <v>90</v>
      </c>
      <c r="D29" s="12" t="s">
        <v>64</v>
      </c>
      <c r="E29" s="24" t="s">
        <v>91</v>
      </c>
      <c r="F29" s="24">
        <v>164.5</v>
      </c>
      <c r="G29" s="16">
        <f t="shared" si="4"/>
        <v>54.8333333333333</v>
      </c>
      <c r="H29" s="16"/>
      <c r="I29" s="14">
        <f t="shared" si="8"/>
        <v>16.45</v>
      </c>
      <c r="J29" s="14">
        <v>75</v>
      </c>
      <c r="K29" s="32">
        <f t="shared" si="9"/>
        <v>30</v>
      </c>
      <c r="L29" s="32">
        <f t="shared" si="10"/>
        <v>46.45</v>
      </c>
      <c r="M29" s="32">
        <v>77.8</v>
      </c>
      <c r="N29" s="32"/>
      <c r="O29" s="32">
        <f t="shared" si="12"/>
        <v>23.34</v>
      </c>
      <c r="P29" s="32">
        <f t="shared" si="11"/>
        <v>69.79</v>
      </c>
      <c r="Q29" s="11">
        <v>1</v>
      </c>
      <c r="R29" s="11" t="s">
        <v>24</v>
      </c>
      <c r="S29" s="11"/>
    </row>
    <row r="30" s="2" customFormat="1" ht="30" customHeight="1" spans="1:19">
      <c r="A30" s="17">
        <v>28</v>
      </c>
      <c r="B30" s="18" t="s">
        <v>92</v>
      </c>
      <c r="C30" s="20" t="s">
        <v>93</v>
      </c>
      <c r="D30" s="18" t="s">
        <v>64</v>
      </c>
      <c r="E30" s="26" t="s">
        <v>91</v>
      </c>
      <c r="F30" s="26">
        <v>164</v>
      </c>
      <c r="G30" s="22">
        <f t="shared" si="4"/>
        <v>54.6666666666667</v>
      </c>
      <c r="H30" s="22"/>
      <c r="I30" s="20">
        <f t="shared" si="8"/>
        <v>16.4</v>
      </c>
      <c r="J30" s="20">
        <v>60</v>
      </c>
      <c r="K30" s="33">
        <f t="shared" si="9"/>
        <v>24</v>
      </c>
      <c r="L30" s="33">
        <f t="shared" si="10"/>
        <v>40.4</v>
      </c>
      <c r="M30" s="33"/>
      <c r="N30" s="33"/>
      <c r="O30" s="33"/>
      <c r="P30" s="33"/>
      <c r="Q30" s="17"/>
      <c r="R30" s="17"/>
      <c r="S30" s="17" t="s">
        <v>38</v>
      </c>
    </row>
    <row r="31" s="1" customFormat="1" ht="30" customHeight="1" spans="1:19">
      <c r="A31" s="11">
        <v>29</v>
      </c>
      <c r="B31" s="12" t="s">
        <v>94</v>
      </c>
      <c r="C31" s="12" t="s">
        <v>95</v>
      </c>
      <c r="D31" s="12" t="s">
        <v>96</v>
      </c>
      <c r="E31" s="12" t="s">
        <v>97</v>
      </c>
      <c r="F31" s="12">
        <v>211.5</v>
      </c>
      <c r="G31" s="29">
        <f t="shared" si="4"/>
        <v>70.5</v>
      </c>
      <c r="H31" s="29">
        <f>G31*0.6</f>
        <v>42.3</v>
      </c>
      <c r="I31" s="12"/>
      <c r="J31" s="12"/>
      <c r="K31" s="12"/>
      <c r="L31" s="12"/>
      <c r="M31" s="32">
        <v>82.4</v>
      </c>
      <c r="N31" s="12">
        <f>M31*0.4</f>
        <v>32.96</v>
      </c>
      <c r="O31" s="12"/>
      <c r="P31" s="32">
        <f>H31+N31</f>
        <v>75.26</v>
      </c>
      <c r="Q31" s="12">
        <v>1</v>
      </c>
      <c r="R31" s="12" t="s">
        <v>24</v>
      </c>
      <c r="S31" s="12"/>
    </row>
    <row r="32" s="2" customFormat="1" ht="30" customHeight="1" spans="1:19">
      <c r="A32" s="17">
        <v>31</v>
      </c>
      <c r="B32" s="18" t="s">
        <v>98</v>
      </c>
      <c r="C32" s="18" t="s">
        <v>99</v>
      </c>
      <c r="D32" s="18" t="s">
        <v>96</v>
      </c>
      <c r="E32" s="18" t="s">
        <v>97</v>
      </c>
      <c r="F32" s="18">
        <v>209.5</v>
      </c>
      <c r="G32" s="30">
        <f t="shared" si="4"/>
        <v>69.8333333333333</v>
      </c>
      <c r="H32" s="30">
        <f>G32*0.6</f>
        <v>41.9</v>
      </c>
      <c r="I32" s="18"/>
      <c r="J32" s="18"/>
      <c r="K32" s="18"/>
      <c r="L32" s="18"/>
      <c r="M32" s="33">
        <v>78.6</v>
      </c>
      <c r="N32" s="18">
        <f>M32*0.4</f>
        <v>31.44</v>
      </c>
      <c r="O32" s="18"/>
      <c r="P32" s="33">
        <f>H32+N32</f>
        <v>73.34</v>
      </c>
      <c r="Q32" s="18">
        <v>2</v>
      </c>
      <c r="R32" s="18"/>
      <c r="S32" s="18"/>
    </row>
    <row r="33" s="2" customFormat="1" ht="30" customHeight="1" spans="1:19">
      <c r="A33" s="17">
        <v>30</v>
      </c>
      <c r="B33" s="18" t="s">
        <v>100</v>
      </c>
      <c r="C33" s="18" t="s">
        <v>101</v>
      </c>
      <c r="D33" s="18" t="s">
        <v>96</v>
      </c>
      <c r="E33" s="18" t="s">
        <v>97</v>
      </c>
      <c r="F33" s="18">
        <v>210.5</v>
      </c>
      <c r="G33" s="30">
        <f t="shared" si="4"/>
        <v>70.1666666666667</v>
      </c>
      <c r="H33" s="30">
        <f>G33*0.6</f>
        <v>42.1</v>
      </c>
      <c r="I33" s="18"/>
      <c r="J33" s="18"/>
      <c r="K33" s="18"/>
      <c r="L33" s="18"/>
      <c r="M33" s="33"/>
      <c r="N33" s="18"/>
      <c r="O33" s="18"/>
      <c r="P33" s="33"/>
      <c r="Q33" s="18"/>
      <c r="R33" s="18"/>
      <c r="S33" s="18" t="s">
        <v>38</v>
      </c>
    </row>
  </sheetData>
  <mergeCells count="1">
    <mergeCell ref="A1:S1"/>
  </mergeCells>
  <pageMargins left="0.700694444444445" right="0.700694444444445" top="0.751388888888889" bottom="0.751388888888889" header="0.298611111111111" footer="0.298611111111111"/>
  <pageSetup paperSize="9" scale="5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2022-08-31T07:14:32Z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